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ibull data" sheetId="1" state="visible" r:id="rId3"/>
    <sheet name="Sheet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<sst xmlns="http://schemas.openxmlformats.org/spreadsheetml/2006/main" count="12" uniqueCount="6">
  <si>
    <t xml:space="preserve">ordered strength [Mpa]</t>
  </si>
  <si>
    <t xml:space="preserve">ln(strength)</t>
  </si>
  <si>
    <t xml:space="preserve">order</t>
  </si>
  <si>
    <t xml:space="preserve">x</t>
  </si>
  <si>
    <t xml:space="preserve">y</t>
  </si>
  <si>
    <t xml:space="preserve">m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</si>
</sst>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'Weibull data'!$M$1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'Weibull data'!$L$2:$L$61</c:f>
              <c:numCache>
                <c:formatCode>General</c:formatCode>
                <c:ptCount val="60"/>
                <c:pt idx="0">
                  <c:v>6.16120732169508</c:v>
                </c:pt>
                <c:pt idx="1">
                  <c:v>6.28301413108625</c:v>
                </c:pt>
                <c:pt idx="2">
                  <c:v>6.3073695785035</c:v>
                </c:pt>
                <c:pt idx="3">
                  <c:v>6.31391029949605</c:v>
                </c:pt>
                <c:pt idx="4">
                  <c:v>6.31535800152234</c:v>
                </c:pt>
                <c:pt idx="5">
                  <c:v>6.3307898527116</c:v>
                </c:pt>
                <c:pt idx="6">
                  <c:v>6.33096789953839</c:v>
                </c:pt>
                <c:pt idx="7">
                  <c:v>6.35957386867238</c:v>
                </c:pt>
                <c:pt idx="8">
                  <c:v>6.36406205159053</c:v>
                </c:pt>
                <c:pt idx="9">
                  <c:v>6.36938715220975</c:v>
                </c:pt>
                <c:pt idx="10">
                  <c:v>6.37109889518163</c:v>
                </c:pt>
                <c:pt idx="11">
                  <c:v>6.37689700146591</c:v>
                </c:pt>
                <c:pt idx="12">
                  <c:v>6.37859594852764</c:v>
                </c:pt>
                <c:pt idx="13">
                  <c:v>6.38063088224664</c:v>
                </c:pt>
                <c:pt idx="14">
                  <c:v>6.38940138879535</c:v>
                </c:pt>
                <c:pt idx="15">
                  <c:v>6.39892765787882</c:v>
                </c:pt>
                <c:pt idx="16">
                  <c:v>6.40968133914131</c:v>
                </c:pt>
                <c:pt idx="17">
                  <c:v>6.41050377524326</c:v>
                </c:pt>
                <c:pt idx="18">
                  <c:v>6.42340928802053</c:v>
                </c:pt>
                <c:pt idx="19">
                  <c:v>6.42422051545205</c:v>
                </c:pt>
                <c:pt idx="20">
                  <c:v>6.42778211869891</c:v>
                </c:pt>
                <c:pt idx="21">
                  <c:v>6.42907410854271</c:v>
                </c:pt>
                <c:pt idx="22">
                  <c:v>6.43133108193348</c:v>
                </c:pt>
                <c:pt idx="23">
                  <c:v>6.43743159852548</c:v>
                </c:pt>
                <c:pt idx="24">
                  <c:v>6.43966980889231</c:v>
                </c:pt>
                <c:pt idx="25">
                  <c:v>6.43982948953137</c:v>
                </c:pt>
                <c:pt idx="26">
                  <c:v>6.44778118537358</c:v>
                </c:pt>
                <c:pt idx="27">
                  <c:v>6.44999637615284</c:v>
                </c:pt>
                <c:pt idx="28">
                  <c:v>6.45567015023875</c:v>
                </c:pt>
                <c:pt idx="29">
                  <c:v>6.46256132864498</c:v>
                </c:pt>
                <c:pt idx="30">
                  <c:v>6.46489978165541</c:v>
                </c:pt>
                <c:pt idx="31">
                  <c:v>6.48478789573783</c:v>
                </c:pt>
                <c:pt idx="32">
                  <c:v>6.48692269374285</c:v>
                </c:pt>
                <c:pt idx="33">
                  <c:v>6.48874890030731</c:v>
                </c:pt>
                <c:pt idx="34">
                  <c:v>6.49707660382109</c:v>
                </c:pt>
                <c:pt idx="35">
                  <c:v>6.50293995971547</c:v>
                </c:pt>
                <c:pt idx="36">
                  <c:v>6.50428817353665</c:v>
                </c:pt>
                <c:pt idx="37">
                  <c:v>6.50578406012823</c:v>
                </c:pt>
                <c:pt idx="38">
                  <c:v>6.51025834052315</c:v>
                </c:pt>
                <c:pt idx="39">
                  <c:v>6.51352680279996</c:v>
                </c:pt>
                <c:pt idx="40">
                  <c:v>6.52722665616401</c:v>
                </c:pt>
                <c:pt idx="41">
                  <c:v>6.52795791762255</c:v>
                </c:pt>
                <c:pt idx="42">
                  <c:v>6.54131855784145</c:v>
                </c:pt>
                <c:pt idx="43">
                  <c:v>6.55022282462928</c:v>
                </c:pt>
                <c:pt idx="44">
                  <c:v>6.55065167175185</c:v>
                </c:pt>
                <c:pt idx="45">
                  <c:v>6.55065167175185</c:v>
                </c:pt>
                <c:pt idx="46">
                  <c:v>6.56088921317691</c:v>
                </c:pt>
                <c:pt idx="47">
                  <c:v>6.56131351132343</c:v>
                </c:pt>
                <c:pt idx="48">
                  <c:v>6.56357339929087</c:v>
                </c:pt>
                <c:pt idx="49">
                  <c:v>6.56526497003536</c:v>
                </c:pt>
                <c:pt idx="50">
                  <c:v>6.56906057450783</c:v>
                </c:pt>
                <c:pt idx="51">
                  <c:v>6.5692008761566</c:v>
                </c:pt>
                <c:pt idx="52">
                  <c:v>6.57479686166072</c:v>
                </c:pt>
                <c:pt idx="53">
                  <c:v>6.5775831549094</c:v>
                </c:pt>
                <c:pt idx="54">
                  <c:v>6.58174809220869</c:v>
                </c:pt>
                <c:pt idx="55">
                  <c:v>6.5875500148248</c:v>
                </c:pt>
                <c:pt idx="56">
                  <c:v>6.59345540862606</c:v>
                </c:pt>
                <c:pt idx="57">
                  <c:v>6.59496050571528</c:v>
                </c:pt>
                <c:pt idx="58">
                  <c:v>6.60014257104148</c:v>
                </c:pt>
                <c:pt idx="59">
                  <c:v>6.61217543440322</c:v>
                </c:pt>
              </c:numCache>
            </c:numRef>
          </c:xVal>
          <c:yVal>
            <c:numRef>
              <c:f>'Weibull data'!$M$2:$M$61</c:f>
              <c:numCache>
                <c:formatCode>General</c:formatCode>
                <c:ptCount val="60"/>
                <c:pt idx="0">
                  <c:v>-4.10262059724775</c:v>
                </c:pt>
                <c:pt idx="1">
                  <c:v>-3.40110477792226</c:v>
                </c:pt>
                <c:pt idx="2">
                  <c:v>-2.98715211607083</c:v>
                </c:pt>
                <c:pt idx="3">
                  <c:v>-2.69085986022825</c:v>
                </c:pt>
                <c:pt idx="4">
                  <c:v>-2.45897959820379</c:v>
                </c:pt>
                <c:pt idx="5">
                  <c:v>-2.26779071024921</c:v>
                </c:pt>
                <c:pt idx="6">
                  <c:v>-2.10463777667258</c:v>
                </c:pt>
                <c:pt idx="7">
                  <c:v>-1.96196468180646</c:v>
                </c:pt>
                <c:pt idx="8">
                  <c:v>-1.83489572964776</c:v>
                </c:pt>
                <c:pt idx="9">
                  <c:v>-1.72010006000069</c:v>
                </c:pt>
                <c:pt idx="10">
                  <c:v>-1.61520018878023</c:v>
                </c:pt>
                <c:pt idx="11">
                  <c:v>-1.51843898518031</c:v>
                </c:pt>
                <c:pt idx="12">
                  <c:v>-1.42848039691568</c:v>
                </c:pt>
                <c:pt idx="13">
                  <c:v>-1.34428422486077</c:v>
                </c:pt>
                <c:pt idx="14">
                  <c:v>-1.26502419414662</c:v>
                </c:pt>
                <c:pt idx="15">
                  <c:v>-1.19003250865614</c:v>
                </c:pt>
                <c:pt idx="16">
                  <c:v>-1.11876123134409</c:v>
                </c:pt>
                <c:pt idx="17">
                  <c:v>-1.05075470641877</c:v>
                </c:pt>
                <c:pt idx="18">
                  <c:v>-0.985629433090968</c:v>
                </c:pt>
                <c:pt idx="19">
                  <c:v>-0.923059091960886</c:v>
                </c:pt>
                <c:pt idx="20">
                  <c:v>-0.862763211338657</c:v>
                </c:pt>
                <c:pt idx="21">
                  <c:v>-0.804498453817649</c:v>
                </c:pt>
                <c:pt idx="22">
                  <c:v>-0.748051820757419</c:v>
                </c:pt>
                <c:pt idx="23">
                  <c:v>-0.693235281382535</c:v>
                </c:pt>
                <c:pt idx="24">
                  <c:v>-0.639881473794553</c:v>
                </c:pt>
                <c:pt idx="25">
                  <c:v>-0.587840221505233</c:v>
                </c:pt>
                <c:pt idx="26">
                  <c:v>-0.536975676162515</c:v>
                </c:pt>
                <c:pt idx="27">
                  <c:v>-0.487163944507531</c:v>
                </c:pt>
                <c:pt idx="28">
                  <c:v>-0.438291091455883</c:v>
                </c:pt>
                <c:pt idx="29">
                  <c:v>-0.390251435612489</c:v>
                </c:pt>
                <c:pt idx="30">
                  <c:v>-0.342946071225619</c:v>
                </c:pt>
                <c:pt idx="31">
                  <c:v>-0.296281563395206</c:v>
                </c:pt>
                <c:pt idx="32">
                  <c:v>-0.250168772511885</c:v>
                </c:pt>
                <c:pt idx="33">
                  <c:v>-0.204521770245307</c:v>
                </c:pt>
                <c:pt idx="34">
                  <c:v>-0.159256813457045</c:v>
                </c:pt>
                <c:pt idx="35">
                  <c:v>-0.114291344492985</c:v>
                </c:pt>
                <c:pt idx="36">
                  <c:v>-0.0695429865310264</c:v>
                </c:pt>
                <c:pt idx="37">
                  <c:v>-0.0249285009595797</c:v>
                </c:pt>
                <c:pt idx="38">
                  <c:v>0.019637330120644</c:v>
                </c:pt>
                <c:pt idx="39">
                  <c:v>0.064242939754468</c:v>
                </c:pt>
                <c:pt idx="40">
                  <c:v>0.108981383952432</c:v>
                </c:pt>
                <c:pt idx="41">
                  <c:v>0.15395199009565</c:v>
                </c:pt>
                <c:pt idx="42">
                  <c:v>0.199262336598792</c:v>
                </c:pt>
                <c:pt idx="43">
                  <c:v>0.245030686957267</c:v>
                </c:pt>
                <c:pt idx="44">
                  <c:v>0.291389049564383</c:v>
                </c:pt>
                <c:pt idx="45">
                  <c:v>0.338487107598345</c:v>
                </c:pt>
                <c:pt idx="46">
                  <c:v>0.386497375689718</c:v>
                </c:pt>
                <c:pt idx="47">
                  <c:v>0.435622117609276</c:v>
                </c:pt>
                <c:pt idx="48">
                  <c:v>0.486102847567668</c:v>
                </c:pt>
                <c:pt idx="49">
                  <c:v>0.538233721525964</c:v>
                </c:pt>
                <c:pt idx="50">
                  <c:v>0.592380967788934</c:v>
                </c:pt>
                <c:pt idx="51">
                  <c:v>0.649012040523749</c:v>
                </c:pt>
                <c:pt idx="52">
                  <c:v>0.708741121833852</c:v>
                </c:pt>
                <c:pt idx="53">
                  <c:v>0.772403601553267</c:v>
                </c:pt>
                <c:pt idx="54">
                  <c:v>0.841185386485482</c:v>
                </c:pt>
                <c:pt idx="55">
                  <c:v>0.916864947676386</c:v>
                </c:pt>
                <c:pt idx="56">
                  <c:v>1.00231410540199</c:v>
                </c:pt>
                <c:pt idx="57">
                  <c:v>1.10269115062412</c:v>
                </c:pt>
                <c:pt idx="58">
                  <c:v>1.22897561766153</c:v>
                </c:pt>
                <c:pt idx="59">
                  <c:v>1.41363562492819</c:v>
                </c:pt>
              </c:numCache>
            </c:numRef>
          </c:yVal>
          <c:smooth val="0"/>
        </c:ser>
        <c:axId val="42955799"/>
        <c:axId val="40872136"/>
      </c:scatterChart>
      <c:valAx>
        <c:axId val="42955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872136"/>
        <c:crosses val="autoZero"/>
        <c:crossBetween val="between"/>
      </c:valAx>
      <c:valAx>
        <c:axId val="408721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295579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117720</xdr:colOff>
      <xdr:row>1</xdr:row>
      <xdr:rowOff>132120</xdr:rowOff>
    </xdr:from>
    <xdr:to>
      <xdr:col>22</xdr:col>
      <xdr:colOff>65160</xdr:colOff>
      <xdr:row>18</xdr:row>
      <xdr:rowOff>133200</xdr:rowOff>
    </xdr:to>
    <xdr:graphicFrame>
      <xdr:nvGraphicFramePr>
        <xdr:cNvPr id="0" name=""/>
        <xdr:cNvGraphicFramePr/>
      </xdr:nvGraphicFramePr>
      <xdr:xfrm>
        <a:off x="10320840" y="6624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P24" activeCellId="0" sqref="P24"/>
    </sheetView>
  </sheetViews>
  <sheetFormatPr defaultColWidth="9.1640625" defaultRowHeight="15" zeroHeight="false" outlineLevelRow="0" outlineLevelCol="0"/>
  <cols>
    <col collapsed="false" customWidth="true" hidden="false" outlineLevel="0" max="2" min="2" style="1" width="17.71"/>
    <col collapsed="false" customWidth="true" hidden="false" outlineLevel="0" max="5" min="5" style="1" width="17.71"/>
    <col collapsed="false" customWidth="true" hidden="false" outlineLevel="0" max="8" min="8" style="1" width="17.71"/>
  </cols>
  <sheetData>
    <row r="1" customFormat="false" ht="41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0</v>
      </c>
      <c r="E1" s="2" t="s">
        <v>1</v>
      </c>
      <c r="F1" s="2" t="s">
        <v>2</v>
      </c>
      <c r="G1" s="2" t="s">
        <v>0</v>
      </c>
      <c r="H1" s="2" t="s">
        <v>1</v>
      </c>
      <c r="I1" s="2" t="s">
        <v>2</v>
      </c>
      <c r="L1" s="3" t="s">
        <v>3</v>
      </c>
      <c r="M1" s="3" t="s">
        <v>4</v>
      </c>
    </row>
    <row r="2" customFormat="false" ht="15" hidden="false" customHeight="false" outlineLevel="0" collapsed="false">
      <c r="A2" s="4" t="n">
        <v>474</v>
      </c>
      <c r="B2" s="4" t="n">
        <f aca="false">LN(A2)</f>
        <v>6.16120732169508</v>
      </c>
      <c r="C2" s="4" t="n">
        <v>1</v>
      </c>
      <c r="D2" s="4" t="n">
        <v>618.8</v>
      </c>
      <c r="E2" s="4" t="n">
        <f aca="false">LN(D2)</f>
        <v>6.42778211869891</v>
      </c>
      <c r="F2" s="4" t="n">
        <v>21</v>
      </c>
      <c r="G2" s="4" t="n">
        <v>683.5</v>
      </c>
      <c r="H2" s="4" t="n">
        <f aca="false">LN(G2)</f>
        <v>6.52722665616401</v>
      </c>
      <c r="I2" s="4" t="n">
        <v>41</v>
      </c>
      <c r="L2" s="3" t="n">
        <f aca="false">B2</f>
        <v>6.16120732169508</v>
      </c>
      <c r="M2" s="3" t="n">
        <f aca="false">LN(LN(1/(1-C2/($I$21+1))))</f>
        <v>-4.10262059724775</v>
      </c>
    </row>
    <row r="3" customFormat="false" ht="15" hidden="false" customHeight="false" outlineLevel="0" collapsed="false">
      <c r="A3" s="4" t="n">
        <v>535.4</v>
      </c>
      <c r="B3" s="4" t="n">
        <f aca="false">LN(A3)</f>
        <v>6.28301413108625</v>
      </c>
      <c r="C3" s="4" t="n">
        <v>2</v>
      </c>
      <c r="D3" s="4" t="n">
        <v>619.6</v>
      </c>
      <c r="E3" s="4" t="n">
        <f aca="false">LN(D3)</f>
        <v>6.42907410854271</v>
      </c>
      <c r="F3" s="4" t="n">
        <v>22</v>
      </c>
      <c r="G3" s="4" t="n">
        <v>684</v>
      </c>
      <c r="H3" s="4" t="n">
        <f aca="false">LN(G3)</f>
        <v>6.52795791762255</v>
      </c>
      <c r="I3" s="4" t="n">
        <v>42</v>
      </c>
      <c r="L3" s="3" t="n">
        <f aca="false">B3</f>
        <v>6.28301413108625</v>
      </c>
      <c r="M3" s="3" t="n">
        <f aca="false">LN(LN(1/(1-C3/($I$21+1))))</f>
        <v>-3.40110477792226</v>
      </c>
    </row>
    <row r="4" customFormat="false" ht="15" hidden="false" customHeight="false" outlineLevel="0" collapsed="false">
      <c r="A4" s="4" t="n">
        <v>548.6</v>
      </c>
      <c r="B4" s="4" t="n">
        <f aca="false">LN(A4)</f>
        <v>6.3073695785035</v>
      </c>
      <c r="C4" s="4" t="n">
        <v>3</v>
      </c>
      <c r="D4" s="4" t="n">
        <v>621</v>
      </c>
      <c r="E4" s="4" t="n">
        <f aca="false">LN(D4)</f>
        <v>6.43133108193348</v>
      </c>
      <c r="F4" s="4" t="n">
        <v>23</v>
      </c>
      <c r="G4" s="4" t="n">
        <v>693.2</v>
      </c>
      <c r="H4" s="4" t="n">
        <f aca="false">LN(G4)</f>
        <v>6.54131855784145</v>
      </c>
      <c r="I4" s="4" t="n">
        <v>43</v>
      </c>
      <c r="L4" s="3" t="n">
        <f aca="false">B4</f>
        <v>6.3073695785035</v>
      </c>
      <c r="M4" s="3" t="n">
        <f aca="false">LN(LN(1/(1-C4/($I$21+1))))</f>
        <v>-2.98715211607083</v>
      </c>
    </row>
    <row r="5" customFormat="false" ht="15" hidden="false" customHeight="false" outlineLevel="0" collapsed="false">
      <c r="A5" s="4" t="n">
        <v>552.2</v>
      </c>
      <c r="B5" s="4" t="n">
        <f aca="false">LN(A5)</f>
        <v>6.31391029949605</v>
      </c>
      <c r="C5" s="4" t="n">
        <v>4</v>
      </c>
      <c r="D5" s="4" t="n">
        <v>624.8</v>
      </c>
      <c r="E5" s="4" t="n">
        <f aca="false">LN(D5)</f>
        <v>6.43743159852548</v>
      </c>
      <c r="F5" s="4" t="n">
        <v>24</v>
      </c>
      <c r="G5" s="4" t="n">
        <v>699.4</v>
      </c>
      <c r="H5" s="4" t="n">
        <f aca="false">LN(G5)</f>
        <v>6.55022282462928</v>
      </c>
      <c r="I5" s="4" t="n">
        <v>44</v>
      </c>
      <c r="L5" s="3" t="n">
        <f aca="false">B5</f>
        <v>6.31391029949605</v>
      </c>
      <c r="M5" s="3" t="n">
        <f aca="false">LN(LN(1/(1-C5/($I$21+1))))</f>
        <v>-2.69085986022825</v>
      </c>
    </row>
    <row r="6" customFormat="false" ht="15" hidden="false" customHeight="false" outlineLevel="0" collapsed="false">
      <c r="A6" s="4" t="n">
        <v>553</v>
      </c>
      <c r="B6" s="4" t="n">
        <f aca="false">LN(A6)</f>
        <v>6.31535800152234</v>
      </c>
      <c r="C6" s="4" t="n">
        <v>5</v>
      </c>
      <c r="D6" s="4" t="n">
        <v>626.2</v>
      </c>
      <c r="E6" s="4" t="n">
        <f aca="false">LN(D6)</f>
        <v>6.43966980889231</v>
      </c>
      <c r="F6" s="4" t="n">
        <v>25</v>
      </c>
      <c r="G6" s="4" t="n">
        <v>699.7</v>
      </c>
      <c r="H6" s="4" t="n">
        <f aca="false">LN(G6)</f>
        <v>6.55065167175185</v>
      </c>
      <c r="I6" s="4" t="n">
        <v>45</v>
      </c>
      <c r="L6" s="3" t="n">
        <f aca="false">B6</f>
        <v>6.31535800152234</v>
      </c>
      <c r="M6" s="3" t="n">
        <f aca="false">LN(LN(1/(1-C6/($I$21+1))))</f>
        <v>-2.45897959820379</v>
      </c>
    </row>
    <row r="7" customFormat="false" ht="15" hidden="false" customHeight="false" outlineLevel="0" collapsed="false">
      <c r="A7" s="4" t="n">
        <v>561.6</v>
      </c>
      <c r="B7" s="4" t="n">
        <f aca="false">LN(A7)</f>
        <v>6.3307898527116</v>
      </c>
      <c r="C7" s="4" t="n">
        <v>6</v>
      </c>
      <c r="D7" s="4" t="n">
        <v>626.3</v>
      </c>
      <c r="E7" s="4" t="n">
        <f aca="false">LN(D7)</f>
        <v>6.43982948953137</v>
      </c>
      <c r="F7" s="4" t="n">
        <v>26</v>
      </c>
      <c r="G7" s="4" t="n">
        <v>699.7</v>
      </c>
      <c r="H7" s="4" t="n">
        <f aca="false">LN(G7)</f>
        <v>6.55065167175185</v>
      </c>
      <c r="I7" s="4" t="n">
        <v>46</v>
      </c>
      <c r="L7" s="3" t="n">
        <f aca="false">B7</f>
        <v>6.3307898527116</v>
      </c>
      <c r="M7" s="3" t="n">
        <f aca="false">LN(LN(1/(1-C7/($I$21+1))))</f>
        <v>-2.26779071024921</v>
      </c>
    </row>
    <row r="8" customFormat="false" ht="15" hidden="false" customHeight="false" outlineLevel="0" collapsed="false">
      <c r="A8" s="4" t="n">
        <v>561.7</v>
      </c>
      <c r="B8" s="4" t="n">
        <f aca="false">LN(A8)</f>
        <v>6.33096789953839</v>
      </c>
      <c r="C8" s="4" t="n">
        <v>7</v>
      </c>
      <c r="D8" s="4" t="n">
        <v>631.3</v>
      </c>
      <c r="E8" s="4" t="n">
        <f aca="false">LN(D8)</f>
        <v>6.44778118537358</v>
      </c>
      <c r="F8" s="4" t="n">
        <v>27</v>
      </c>
      <c r="G8" s="4" t="n">
        <v>706.9</v>
      </c>
      <c r="H8" s="4" t="n">
        <f aca="false">LN(G8)</f>
        <v>6.56088921317691</v>
      </c>
      <c r="I8" s="4" t="n">
        <v>47</v>
      </c>
      <c r="L8" s="3" t="n">
        <f aca="false">B8</f>
        <v>6.33096789953839</v>
      </c>
      <c r="M8" s="3" t="n">
        <f aca="false">LN(LN(1/(1-C8/($I$21+1))))</f>
        <v>-2.10463777667258</v>
      </c>
    </row>
    <row r="9" customFormat="false" ht="15" hidden="false" customHeight="false" outlineLevel="0" collapsed="false">
      <c r="A9" s="4" t="n">
        <v>578</v>
      </c>
      <c r="B9" s="4" t="n">
        <f aca="false">LN(A9)</f>
        <v>6.35957386867238</v>
      </c>
      <c r="C9" s="4" t="n">
        <v>8</v>
      </c>
      <c r="D9" s="4" t="n">
        <v>632.7</v>
      </c>
      <c r="E9" s="4" t="n">
        <f aca="false">LN(D9)</f>
        <v>6.44999637615284</v>
      </c>
      <c r="F9" s="4" t="n">
        <v>28</v>
      </c>
      <c r="G9" s="4" t="n">
        <v>707.2</v>
      </c>
      <c r="H9" s="4" t="n">
        <f aca="false">LN(G9)</f>
        <v>6.56131351132343</v>
      </c>
      <c r="I9" s="4" t="n">
        <v>48</v>
      </c>
      <c r="L9" s="3" t="n">
        <f aca="false">B9</f>
        <v>6.35957386867238</v>
      </c>
      <c r="M9" s="3" t="n">
        <f aca="false">LN(LN(1/(1-C9/($I$21+1))))</f>
        <v>-1.96196468180646</v>
      </c>
    </row>
    <row r="10" customFormat="false" ht="15" hidden="false" customHeight="false" outlineLevel="0" collapsed="false">
      <c r="A10" s="4" t="n">
        <v>580.6</v>
      </c>
      <c r="B10" s="4" t="n">
        <f aca="false">LN(A10)</f>
        <v>6.36406205159053</v>
      </c>
      <c r="C10" s="4" t="n">
        <v>9</v>
      </c>
      <c r="D10" s="4" t="n">
        <v>636.3</v>
      </c>
      <c r="E10" s="4" t="n">
        <f aca="false">LN(D10)</f>
        <v>6.45567015023875</v>
      </c>
      <c r="F10" s="4" t="n">
        <v>29</v>
      </c>
      <c r="G10" s="4" t="n">
        <v>708.8</v>
      </c>
      <c r="H10" s="4" t="n">
        <f aca="false">LN(G10)</f>
        <v>6.56357339929087</v>
      </c>
      <c r="I10" s="4" t="n">
        <v>49</v>
      </c>
      <c r="L10" s="3" t="n">
        <f aca="false">B10</f>
        <v>6.36406205159053</v>
      </c>
      <c r="M10" s="3" t="n">
        <f aca="false">LN(LN(1/(1-C10/($I$21+1))))</f>
        <v>-1.83489572964776</v>
      </c>
    </row>
    <row r="11" customFormat="false" ht="15" hidden="false" customHeight="false" outlineLevel="0" collapsed="false">
      <c r="A11" s="4" t="n">
        <v>583.7</v>
      </c>
      <c r="B11" s="4" t="n">
        <f aca="false">LN(A11)</f>
        <v>6.36938715220975</v>
      </c>
      <c r="C11" s="4" t="n">
        <v>10</v>
      </c>
      <c r="D11" s="4" t="n">
        <v>640.7</v>
      </c>
      <c r="E11" s="4" t="n">
        <f aca="false">LN(D11)</f>
        <v>6.46256132864498</v>
      </c>
      <c r="F11" s="4" t="n">
        <v>30</v>
      </c>
      <c r="G11" s="4" t="n">
        <v>710</v>
      </c>
      <c r="H11" s="4" t="n">
        <f aca="false">LN(G11)</f>
        <v>6.56526497003536</v>
      </c>
      <c r="I11" s="4" t="n">
        <v>50</v>
      </c>
      <c r="L11" s="3" t="n">
        <f aca="false">B11</f>
        <v>6.36938715220975</v>
      </c>
      <c r="M11" s="3" t="n">
        <f aca="false">LN(LN(1/(1-C11/($I$21+1))))</f>
        <v>-1.72010006000069</v>
      </c>
    </row>
    <row r="12" customFormat="false" ht="15" hidden="false" customHeight="false" outlineLevel="0" collapsed="false">
      <c r="A12" s="4" t="n">
        <v>584.7</v>
      </c>
      <c r="B12" s="4" t="n">
        <f aca="false">LN(A12)</f>
        <v>6.37109889518163</v>
      </c>
      <c r="C12" s="4" t="n">
        <v>11</v>
      </c>
      <c r="D12" s="4" t="n">
        <v>642.2</v>
      </c>
      <c r="E12" s="4" t="n">
        <f aca="false">LN(D12)</f>
        <v>6.46489978165541</v>
      </c>
      <c r="F12" s="4" t="n">
        <v>31</v>
      </c>
      <c r="G12" s="4" t="n">
        <v>712.7</v>
      </c>
      <c r="H12" s="4" t="n">
        <f aca="false">LN(G12)</f>
        <v>6.56906057450783</v>
      </c>
      <c r="I12" s="4" t="n">
        <v>51</v>
      </c>
      <c r="L12" s="3" t="n">
        <f aca="false">B12</f>
        <v>6.37109889518163</v>
      </c>
      <c r="M12" s="3" t="n">
        <f aca="false">LN(LN(1/(1-C12/($I$21+1))))</f>
        <v>-1.61520018878023</v>
      </c>
    </row>
    <row r="13" customFormat="false" ht="15" hidden="false" customHeight="false" outlineLevel="0" collapsed="false">
      <c r="A13" s="4" t="n">
        <v>588.1</v>
      </c>
      <c r="B13" s="4" t="n">
        <f aca="false">LN(A13)</f>
        <v>6.37689700146591</v>
      </c>
      <c r="C13" s="4" t="n">
        <v>12</v>
      </c>
      <c r="D13" s="4" t="n">
        <v>655.1</v>
      </c>
      <c r="E13" s="4" t="n">
        <f aca="false">LN(D13)</f>
        <v>6.48478789573783</v>
      </c>
      <c r="F13" s="4" t="n">
        <v>32</v>
      </c>
      <c r="G13" s="4" t="n">
        <v>712.8</v>
      </c>
      <c r="H13" s="4" t="n">
        <f aca="false">LN(G13)</f>
        <v>6.5692008761566</v>
      </c>
      <c r="I13" s="4" t="n">
        <v>52</v>
      </c>
      <c r="L13" s="3" t="n">
        <f aca="false">B13</f>
        <v>6.37689700146591</v>
      </c>
      <c r="M13" s="3" t="n">
        <f aca="false">LN(LN(1/(1-C13/($I$21+1))))</f>
        <v>-1.51843898518031</v>
      </c>
    </row>
    <row r="14" customFormat="false" ht="15" hidden="false" customHeight="false" outlineLevel="0" collapsed="false">
      <c r="A14" s="4" t="n">
        <v>589.1</v>
      </c>
      <c r="B14" s="4" t="n">
        <f aca="false">LN(A14)</f>
        <v>6.37859594852764</v>
      </c>
      <c r="C14" s="4" t="n">
        <v>13</v>
      </c>
      <c r="D14" s="4" t="n">
        <v>656.5</v>
      </c>
      <c r="E14" s="4" t="n">
        <f aca="false">LN(D14)</f>
        <v>6.48692269374285</v>
      </c>
      <c r="F14" s="4" t="n">
        <v>33</v>
      </c>
      <c r="G14" s="4" t="n">
        <v>716.8</v>
      </c>
      <c r="H14" s="4" t="n">
        <f aca="false">LN(G14)</f>
        <v>6.57479686166072</v>
      </c>
      <c r="I14" s="4" t="n">
        <v>53</v>
      </c>
      <c r="L14" s="3" t="n">
        <f aca="false">B14</f>
        <v>6.37859594852764</v>
      </c>
      <c r="M14" s="3" t="n">
        <f aca="false">LN(LN(1/(1-C14/($I$21+1))))</f>
        <v>-1.42848039691568</v>
      </c>
    </row>
    <row r="15" customFormat="false" ht="15" hidden="false" customHeight="false" outlineLevel="0" collapsed="false">
      <c r="A15" s="4" t="n">
        <v>590.3</v>
      </c>
      <c r="B15" s="4" t="n">
        <f aca="false">LN(A15)</f>
        <v>6.38063088224664</v>
      </c>
      <c r="C15" s="4" t="n">
        <v>14</v>
      </c>
      <c r="D15" s="4" t="n">
        <v>657.7</v>
      </c>
      <c r="E15" s="4" t="n">
        <f aca="false">LN(D15)</f>
        <v>6.48874890030731</v>
      </c>
      <c r="F15" s="4" t="n">
        <v>34</v>
      </c>
      <c r="G15" s="4" t="n">
        <v>718.8</v>
      </c>
      <c r="H15" s="4" t="n">
        <f aca="false">LN(G15)</f>
        <v>6.5775831549094</v>
      </c>
      <c r="I15" s="4" t="n">
        <v>54</v>
      </c>
      <c r="L15" s="3" t="n">
        <f aca="false">B15</f>
        <v>6.38063088224664</v>
      </c>
      <c r="M15" s="3" t="n">
        <f aca="false">LN(LN(1/(1-C15/($I$21+1))))</f>
        <v>-1.34428422486077</v>
      </c>
    </row>
    <row r="16" customFormat="false" ht="15" hidden="false" customHeight="false" outlineLevel="0" collapsed="false">
      <c r="A16" s="4" t="n">
        <v>595.5</v>
      </c>
      <c r="B16" s="4" t="n">
        <f aca="false">LN(A16)</f>
        <v>6.38940138879535</v>
      </c>
      <c r="C16" s="4" t="n">
        <v>15</v>
      </c>
      <c r="D16" s="4" t="n">
        <v>663.2</v>
      </c>
      <c r="E16" s="4" t="n">
        <f aca="false">LN(D16)</f>
        <v>6.49707660382109</v>
      </c>
      <c r="F16" s="4" t="n">
        <v>35</v>
      </c>
      <c r="G16" s="4" t="n">
        <v>721.8</v>
      </c>
      <c r="H16" s="4" t="n">
        <f aca="false">LN(G16)</f>
        <v>6.58174809220869</v>
      </c>
      <c r="I16" s="4" t="n">
        <v>55</v>
      </c>
      <c r="L16" s="3" t="n">
        <f aca="false">B16</f>
        <v>6.38940138879535</v>
      </c>
      <c r="M16" s="3" t="n">
        <f aca="false">LN(LN(1/(1-C16/($I$21+1))))</f>
        <v>-1.26502419414662</v>
      </c>
    </row>
    <row r="17" customFormat="false" ht="15" hidden="false" customHeight="false" outlineLevel="0" collapsed="false">
      <c r="A17" s="4" t="n">
        <v>601.2</v>
      </c>
      <c r="B17" s="4" t="n">
        <f aca="false">LN(A17)</f>
        <v>6.39892765787882</v>
      </c>
      <c r="C17" s="4" t="n">
        <v>16</v>
      </c>
      <c r="D17" s="4" t="n">
        <v>667.1</v>
      </c>
      <c r="E17" s="4" t="n">
        <f aca="false">LN(D17)</f>
        <v>6.50293995971547</v>
      </c>
      <c r="F17" s="4" t="n">
        <v>36</v>
      </c>
      <c r="G17" s="4" t="n">
        <v>726</v>
      </c>
      <c r="H17" s="4" t="n">
        <f aca="false">LN(G17)</f>
        <v>6.5875500148248</v>
      </c>
      <c r="I17" s="4" t="n">
        <v>56</v>
      </c>
      <c r="L17" s="3" t="n">
        <f aca="false">B17</f>
        <v>6.39892765787882</v>
      </c>
      <c r="M17" s="3" t="n">
        <f aca="false">LN(LN(1/(1-C17/($I$21+1))))</f>
        <v>-1.19003250865614</v>
      </c>
    </row>
    <row r="18" customFormat="false" ht="15" hidden="false" customHeight="false" outlineLevel="0" collapsed="false">
      <c r="A18" s="4" t="n">
        <v>607.7</v>
      </c>
      <c r="B18" s="4" t="n">
        <f aca="false">LN(A18)</f>
        <v>6.40968133914131</v>
      </c>
      <c r="C18" s="4" t="n">
        <v>17</v>
      </c>
      <c r="D18" s="4" t="n">
        <v>668</v>
      </c>
      <c r="E18" s="4" t="n">
        <f aca="false">LN(D18)</f>
        <v>6.50428817353665</v>
      </c>
      <c r="F18" s="4" t="n">
        <v>37</v>
      </c>
      <c r="G18" s="4" t="n">
        <v>730.3</v>
      </c>
      <c r="H18" s="4" t="n">
        <f aca="false">LN(G18)</f>
        <v>6.59345540862606</v>
      </c>
      <c r="I18" s="4" t="n">
        <v>57</v>
      </c>
      <c r="L18" s="3" t="n">
        <f aca="false">B18</f>
        <v>6.40968133914131</v>
      </c>
      <c r="M18" s="3" t="n">
        <f aca="false">LN(LN(1/(1-C18/($I$21+1))))</f>
        <v>-1.11876123134409</v>
      </c>
    </row>
    <row r="19" customFormat="false" ht="15" hidden="false" customHeight="false" outlineLevel="0" collapsed="false">
      <c r="A19" s="4" t="n">
        <v>608.2</v>
      </c>
      <c r="B19" s="4" t="n">
        <f aca="false">LN(A19)</f>
        <v>6.41050377524326</v>
      </c>
      <c r="C19" s="4" t="n">
        <v>18</v>
      </c>
      <c r="D19" s="4" t="n">
        <v>669</v>
      </c>
      <c r="E19" s="4" t="n">
        <f aca="false">LN(D19)</f>
        <v>6.50578406012823</v>
      </c>
      <c r="F19" s="4" t="n">
        <v>38</v>
      </c>
      <c r="G19" s="4" t="n">
        <v>731.4</v>
      </c>
      <c r="H19" s="4" t="n">
        <f aca="false">LN(G19)</f>
        <v>6.59496050571528</v>
      </c>
      <c r="I19" s="4" t="n">
        <v>58</v>
      </c>
      <c r="L19" s="3" t="n">
        <f aca="false">B19</f>
        <v>6.41050377524326</v>
      </c>
      <c r="M19" s="3" t="n">
        <f aca="false">LN(LN(1/(1-C19/($I$21+1))))</f>
        <v>-1.05075470641877</v>
      </c>
    </row>
    <row r="20" customFormat="false" ht="15" hidden="false" customHeight="false" outlineLevel="0" collapsed="false">
      <c r="A20" s="4" t="n">
        <v>616.1</v>
      </c>
      <c r="B20" s="4" t="n">
        <f aca="false">LN(A20)</f>
        <v>6.42340928802053</v>
      </c>
      <c r="C20" s="4" t="n">
        <v>19</v>
      </c>
      <c r="D20" s="4" t="n">
        <v>672</v>
      </c>
      <c r="E20" s="4" t="n">
        <f aca="false">LN(D20)</f>
        <v>6.51025834052315</v>
      </c>
      <c r="F20" s="4" t="n">
        <v>39</v>
      </c>
      <c r="G20" s="4" t="n">
        <v>735.2</v>
      </c>
      <c r="H20" s="4" t="n">
        <f aca="false">LN(G20)</f>
        <v>6.60014257104148</v>
      </c>
      <c r="I20" s="4" t="n">
        <v>59</v>
      </c>
      <c r="L20" s="3" t="n">
        <f aca="false">B20</f>
        <v>6.42340928802053</v>
      </c>
      <c r="M20" s="3" t="n">
        <f aca="false">LN(LN(1/(1-C20/($I$21+1))))</f>
        <v>-0.985629433090968</v>
      </c>
    </row>
    <row r="21" customFormat="false" ht="15" hidden="false" customHeight="false" outlineLevel="0" collapsed="false">
      <c r="A21" s="4" t="n">
        <v>616.6</v>
      </c>
      <c r="B21" s="4" t="n">
        <f aca="false">LN(A21)</f>
        <v>6.42422051545205</v>
      </c>
      <c r="C21" s="4" t="n">
        <v>20</v>
      </c>
      <c r="D21" s="4" t="n">
        <v>674.2</v>
      </c>
      <c r="E21" s="4" t="n">
        <f aca="false">LN(D21)</f>
        <v>6.51352680279996</v>
      </c>
      <c r="F21" s="4" t="n">
        <v>40</v>
      </c>
      <c r="G21" s="4" t="n">
        <v>744.1</v>
      </c>
      <c r="H21" s="4" t="n">
        <f aca="false">LN(G21)</f>
        <v>6.61217543440322</v>
      </c>
      <c r="I21" s="4" t="n">
        <v>60</v>
      </c>
      <c r="L21" s="3" t="n">
        <f aca="false">B21</f>
        <v>6.42422051545205</v>
      </c>
      <c r="M21" s="3" t="n">
        <f aca="false">LN(LN(1/(1-C21/($I$21+1))))</f>
        <v>-0.923059091960886</v>
      </c>
    </row>
    <row r="22" customFormat="false" ht="15" hidden="false" customHeight="false" outlineLevel="0" collapsed="false">
      <c r="L22" s="3" t="n">
        <f aca="false">E2</f>
        <v>6.42778211869891</v>
      </c>
      <c r="M22" s="3" t="n">
        <f aca="false">LN(LN(1/(1-F2/($I$21+1))))</f>
        <v>-0.862763211338657</v>
      </c>
      <c r="O22" s="3" t="s">
        <v>5</v>
      </c>
    </row>
    <row r="23" customFormat="false" ht="15" hidden="false" customHeight="false" outlineLevel="0" collapsed="false">
      <c r="L23" s="3" t="n">
        <f aca="false">E3</f>
        <v>6.42907410854271</v>
      </c>
      <c r="M23" s="3" t="n">
        <f aca="false">LN(LN(1/(1-F3/($I$21+1))))</f>
        <v>-0.804498453817649</v>
      </c>
      <c r="O23" s="3" t="n">
        <f aca="false">SLOPE(M2:M61,L2:L61)</f>
        <v>12.0955902522058</v>
      </c>
      <c r="P23" s="3" t="n">
        <f aca="false">INTERCEPT(M2:M61,L2:L61)</f>
        <v>-78.7377998441158</v>
      </c>
    </row>
    <row r="24" customFormat="false" ht="15" hidden="false" customHeight="false" outlineLevel="0" collapsed="false">
      <c r="L24" s="3" t="n">
        <f aca="false">E4</f>
        <v>6.43133108193348</v>
      </c>
      <c r="M24" s="3" t="n">
        <f aca="false">LN(LN(1/(1-F4/($I$21+1))))</f>
        <v>-0.748051820757419</v>
      </c>
    </row>
    <row r="25" customFormat="false" ht="15" hidden="false" customHeight="false" outlineLevel="0" collapsed="false">
      <c r="L25" s="3" t="n">
        <f aca="false">E5</f>
        <v>6.43743159852548</v>
      </c>
      <c r="M25" s="3" t="n">
        <f aca="false">LN(LN(1/(1-F5/($I$21+1))))</f>
        <v>-0.693235281382535</v>
      </c>
    </row>
    <row r="26" customFormat="false" ht="15" hidden="false" customHeight="false" outlineLevel="0" collapsed="false">
      <c r="L26" s="3" t="n">
        <f aca="false">E6</f>
        <v>6.43966980889231</v>
      </c>
      <c r="M26" s="3" t="n">
        <f aca="false">LN(LN(1/(1-F6/($I$21+1))))</f>
        <v>-0.639881473794553</v>
      </c>
    </row>
    <row r="27" customFormat="false" ht="15" hidden="false" customHeight="false" outlineLevel="0" collapsed="false">
      <c r="L27" s="3" t="n">
        <f aca="false">E7</f>
        <v>6.43982948953137</v>
      </c>
      <c r="M27" s="3" t="n">
        <f aca="false">LN(LN(1/(1-F7/($I$21+1))))</f>
        <v>-0.587840221505233</v>
      </c>
    </row>
    <row r="28" customFormat="false" ht="15" hidden="false" customHeight="false" outlineLevel="0" collapsed="false">
      <c r="L28" s="3" t="n">
        <f aca="false">E8</f>
        <v>6.44778118537358</v>
      </c>
      <c r="M28" s="3" t="n">
        <f aca="false">LN(LN(1/(1-F8/($I$21+1))))</f>
        <v>-0.536975676162515</v>
      </c>
    </row>
    <row r="29" customFormat="false" ht="15" hidden="false" customHeight="false" outlineLevel="0" collapsed="false">
      <c r="L29" s="3" t="n">
        <f aca="false">E9</f>
        <v>6.44999637615284</v>
      </c>
      <c r="M29" s="3" t="n">
        <f aca="false">LN(LN(1/(1-F9/($I$21+1))))</f>
        <v>-0.487163944507531</v>
      </c>
    </row>
    <row r="30" customFormat="false" ht="15" hidden="false" customHeight="false" outlineLevel="0" collapsed="false">
      <c r="L30" s="3" t="n">
        <f aca="false">E10</f>
        <v>6.45567015023875</v>
      </c>
      <c r="M30" s="3" t="n">
        <f aca="false">LN(LN(1/(1-F10/($I$21+1))))</f>
        <v>-0.438291091455883</v>
      </c>
    </row>
    <row r="31" customFormat="false" ht="15" hidden="false" customHeight="false" outlineLevel="0" collapsed="false">
      <c r="L31" s="3" t="n">
        <f aca="false">E11</f>
        <v>6.46256132864498</v>
      </c>
      <c r="M31" s="3" t="n">
        <f aca="false">LN(LN(1/(1-F11/($I$21+1))))</f>
        <v>-0.390251435612489</v>
      </c>
    </row>
    <row r="32" customFormat="false" ht="15" hidden="false" customHeight="false" outlineLevel="0" collapsed="false">
      <c r="L32" s="3" t="n">
        <f aca="false">E12</f>
        <v>6.46489978165541</v>
      </c>
      <c r="M32" s="3" t="n">
        <f aca="false">LN(LN(1/(1-F12/($I$21+1))))</f>
        <v>-0.342946071225619</v>
      </c>
    </row>
    <row r="33" customFormat="false" ht="15" hidden="false" customHeight="false" outlineLevel="0" collapsed="false">
      <c r="L33" s="3" t="n">
        <f aca="false">E13</f>
        <v>6.48478789573783</v>
      </c>
      <c r="M33" s="3" t="n">
        <f aca="false">LN(LN(1/(1-F13/($I$21+1))))</f>
        <v>-0.296281563395206</v>
      </c>
    </row>
    <row r="34" customFormat="false" ht="15" hidden="false" customHeight="false" outlineLevel="0" collapsed="false">
      <c r="H34" s="0"/>
      <c r="L34" s="3" t="n">
        <f aca="false">E14</f>
        <v>6.48692269374285</v>
      </c>
      <c r="M34" s="3" t="n">
        <f aca="false">LN(LN(1/(1-F14/($I$21+1))))</f>
        <v>-0.250168772511885</v>
      </c>
    </row>
    <row r="35" customFormat="false" ht="15" hidden="false" customHeight="false" outlineLevel="0" collapsed="false">
      <c r="L35" s="3" t="n">
        <f aca="false">E15</f>
        <v>6.48874890030731</v>
      </c>
      <c r="M35" s="3" t="n">
        <f aca="false">LN(LN(1/(1-F15/($I$21+1))))</f>
        <v>-0.204521770245307</v>
      </c>
    </row>
    <row r="36" customFormat="false" ht="15" hidden="false" customHeight="false" outlineLevel="0" collapsed="false">
      <c r="L36" s="3" t="n">
        <f aca="false">E16</f>
        <v>6.49707660382109</v>
      </c>
      <c r="M36" s="3" t="n">
        <f aca="false">LN(LN(1/(1-F16/($I$21+1))))</f>
        <v>-0.159256813457045</v>
      </c>
    </row>
    <row r="37" customFormat="false" ht="15" hidden="false" customHeight="false" outlineLevel="0" collapsed="false">
      <c r="L37" s="3" t="n">
        <f aca="false">E17</f>
        <v>6.50293995971547</v>
      </c>
      <c r="M37" s="3" t="n">
        <f aca="false">LN(LN(1/(1-F17/($I$21+1))))</f>
        <v>-0.114291344492985</v>
      </c>
    </row>
    <row r="38" customFormat="false" ht="15" hidden="false" customHeight="false" outlineLevel="0" collapsed="false">
      <c r="L38" s="3" t="n">
        <f aca="false">E18</f>
        <v>6.50428817353665</v>
      </c>
      <c r="M38" s="3" t="n">
        <f aca="false">LN(LN(1/(1-F18/($I$21+1))))</f>
        <v>-0.0695429865310264</v>
      </c>
    </row>
    <row r="39" customFormat="false" ht="15" hidden="false" customHeight="false" outlineLevel="0" collapsed="false">
      <c r="L39" s="3" t="n">
        <f aca="false">E19</f>
        <v>6.50578406012823</v>
      </c>
      <c r="M39" s="3" t="n">
        <f aca="false">LN(LN(1/(1-F19/($I$21+1))))</f>
        <v>-0.0249285009595797</v>
      </c>
    </row>
    <row r="40" customFormat="false" ht="15" hidden="false" customHeight="false" outlineLevel="0" collapsed="false">
      <c r="L40" s="3" t="n">
        <f aca="false">E20</f>
        <v>6.51025834052315</v>
      </c>
      <c r="M40" s="3" t="n">
        <f aca="false">LN(LN(1/(1-F20/($I$21+1))))</f>
        <v>0.019637330120644</v>
      </c>
    </row>
    <row r="41" customFormat="false" ht="15" hidden="false" customHeight="false" outlineLevel="0" collapsed="false">
      <c r="L41" s="3" t="n">
        <f aca="false">E21</f>
        <v>6.51352680279996</v>
      </c>
      <c r="M41" s="3" t="n">
        <f aca="false">LN(LN(1/(1-F21/($I$21+1))))</f>
        <v>0.064242939754468</v>
      </c>
    </row>
    <row r="42" customFormat="false" ht="15" hidden="false" customHeight="false" outlineLevel="0" collapsed="false">
      <c r="L42" s="3" t="n">
        <f aca="false">H2</f>
        <v>6.52722665616401</v>
      </c>
      <c r="M42" s="3" t="n">
        <f aca="false">LN(LN(1/(1-I2/($I$21+1))))</f>
        <v>0.108981383952432</v>
      </c>
    </row>
    <row r="43" customFormat="false" ht="15" hidden="false" customHeight="false" outlineLevel="0" collapsed="false">
      <c r="L43" s="3" t="n">
        <f aca="false">H3</f>
        <v>6.52795791762255</v>
      </c>
      <c r="M43" s="3" t="n">
        <f aca="false">LN(LN(1/(1-I3/($I$21+1))))</f>
        <v>0.15395199009565</v>
      </c>
    </row>
    <row r="44" customFormat="false" ht="15" hidden="false" customHeight="false" outlineLevel="0" collapsed="false">
      <c r="L44" s="3" t="n">
        <f aca="false">H4</f>
        <v>6.54131855784145</v>
      </c>
      <c r="M44" s="3" t="n">
        <f aca="false">LN(LN(1/(1-I4/($I$21+1))))</f>
        <v>0.199262336598792</v>
      </c>
    </row>
    <row r="45" customFormat="false" ht="15" hidden="false" customHeight="false" outlineLevel="0" collapsed="false">
      <c r="L45" s="3" t="n">
        <f aca="false">H5</f>
        <v>6.55022282462928</v>
      </c>
      <c r="M45" s="3" t="n">
        <f aca="false">LN(LN(1/(1-I5/($I$21+1))))</f>
        <v>0.245030686957267</v>
      </c>
    </row>
    <row r="46" customFormat="false" ht="15" hidden="false" customHeight="false" outlineLevel="0" collapsed="false">
      <c r="L46" s="3" t="n">
        <f aca="false">H6</f>
        <v>6.55065167175185</v>
      </c>
      <c r="M46" s="3" t="n">
        <f aca="false">LN(LN(1/(1-I6/($I$21+1))))</f>
        <v>0.291389049564383</v>
      </c>
    </row>
    <row r="47" customFormat="false" ht="15" hidden="false" customHeight="false" outlineLevel="0" collapsed="false">
      <c r="L47" s="3" t="n">
        <f aca="false">H7</f>
        <v>6.55065167175185</v>
      </c>
      <c r="M47" s="3" t="n">
        <f aca="false">LN(LN(1/(1-I7/($I$21+1))))</f>
        <v>0.338487107598345</v>
      </c>
    </row>
    <row r="48" customFormat="false" ht="15" hidden="false" customHeight="false" outlineLevel="0" collapsed="false">
      <c r="L48" s="3" t="n">
        <f aca="false">H8</f>
        <v>6.56088921317691</v>
      </c>
      <c r="M48" s="3" t="n">
        <f aca="false">LN(LN(1/(1-I8/($I$21+1))))</f>
        <v>0.386497375689718</v>
      </c>
    </row>
    <row r="49" customFormat="false" ht="15" hidden="false" customHeight="false" outlineLevel="0" collapsed="false">
      <c r="L49" s="3" t="n">
        <f aca="false">H9</f>
        <v>6.56131351132343</v>
      </c>
      <c r="M49" s="3" t="n">
        <f aca="false">LN(LN(1/(1-I9/($I$21+1))))</f>
        <v>0.435622117609276</v>
      </c>
    </row>
    <row r="50" customFormat="false" ht="15" hidden="false" customHeight="false" outlineLevel="0" collapsed="false">
      <c r="L50" s="3" t="n">
        <f aca="false">H10</f>
        <v>6.56357339929087</v>
      </c>
      <c r="M50" s="3" t="n">
        <f aca="false">LN(LN(1/(1-I10/($I$21+1))))</f>
        <v>0.486102847567668</v>
      </c>
    </row>
    <row r="51" customFormat="false" ht="15" hidden="false" customHeight="false" outlineLevel="0" collapsed="false">
      <c r="L51" s="3" t="n">
        <f aca="false">H11</f>
        <v>6.56526497003536</v>
      </c>
      <c r="M51" s="3" t="n">
        <f aca="false">LN(LN(1/(1-I11/($I$21+1))))</f>
        <v>0.538233721525964</v>
      </c>
    </row>
    <row r="52" customFormat="false" ht="15" hidden="false" customHeight="false" outlineLevel="0" collapsed="false">
      <c r="L52" s="3" t="n">
        <f aca="false">H12</f>
        <v>6.56906057450783</v>
      </c>
      <c r="M52" s="3" t="n">
        <f aca="false">LN(LN(1/(1-I12/($I$21+1))))</f>
        <v>0.592380967788934</v>
      </c>
    </row>
    <row r="53" customFormat="false" ht="15" hidden="false" customHeight="false" outlineLevel="0" collapsed="false">
      <c r="L53" s="3" t="n">
        <f aca="false">H13</f>
        <v>6.5692008761566</v>
      </c>
      <c r="M53" s="3" t="n">
        <f aca="false">LN(LN(1/(1-I13/($I$21+1))))</f>
        <v>0.649012040523749</v>
      </c>
    </row>
    <row r="54" customFormat="false" ht="15" hidden="false" customHeight="false" outlineLevel="0" collapsed="false">
      <c r="L54" s="3" t="n">
        <f aca="false">H14</f>
        <v>6.57479686166072</v>
      </c>
      <c r="M54" s="3" t="n">
        <f aca="false">LN(LN(1/(1-I14/($I$21+1))))</f>
        <v>0.708741121833852</v>
      </c>
    </row>
    <row r="55" customFormat="false" ht="15" hidden="false" customHeight="false" outlineLevel="0" collapsed="false">
      <c r="L55" s="3" t="n">
        <f aca="false">H15</f>
        <v>6.5775831549094</v>
      </c>
      <c r="M55" s="3" t="n">
        <f aca="false">LN(LN(1/(1-I15/($I$21+1))))</f>
        <v>0.772403601553267</v>
      </c>
    </row>
    <row r="56" customFormat="false" ht="15" hidden="false" customHeight="false" outlineLevel="0" collapsed="false">
      <c r="L56" s="3" t="n">
        <f aca="false">H16</f>
        <v>6.58174809220869</v>
      </c>
      <c r="M56" s="3" t="n">
        <f aca="false">LN(LN(1/(1-I16/($I$21+1))))</f>
        <v>0.841185386485482</v>
      </c>
    </row>
    <row r="57" customFormat="false" ht="15" hidden="false" customHeight="false" outlineLevel="0" collapsed="false">
      <c r="L57" s="3" t="n">
        <f aca="false">H17</f>
        <v>6.5875500148248</v>
      </c>
      <c r="M57" s="3" t="n">
        <f aca="false">LN(LN(1/(1-I17/($I$21+1))))</f>
        <v>0.916864947676386</v>
      </c>
    </row>
    <row r="58" customFormat="false" ht="15" hidden="false" customHeight="false" outlineLevel="0" collapsed="false">
      <c r="L58" s="3" t="n">
        <f aca="false">H18</f>
        <v>6.59345540862606</v>
      </c>
      <c r="M58" s="3" t="n">
        <f aca="false">LN(LN(1/(1-I18/($I$21+1))))</f>
        <v>1.00231410540199</v>
      </c>
    </row>
    <row r="59" customFormat="false" ht="15" hidden="false" customHeight="false" outlineLevel="0" collapsed="false">
      <c r="L59" s="3" t="n">
        <f aca="false">H19</f>
        <v>6.59496050571528</v>
      </c>
      <c r="M59" s="3" t="n">
        <f aca="false">LN(LN(1/(1-I19/($I$21+1))))</f>
        <v>1.10269115062412</v>
      </c>
    </row>
    <row r="60" customFormat="false" ht="15" hidden="false" customHeight="false" outlineLevel="0" collapsed="false">
      <c r="L60" s="3" t="n">
        <f aca="false">H20</f>
        <v>6.60014257104148</v>
      </c>
      <c r="M60" s="3" t="n">
        <f aca="false">LN(LN(1/(1-I20/($I$21+1))))</f>
        <v>1.22897561766153</v>
      </c>
    </row>
    <row r="61" customFormat="false" ht="15" hidden="false" customHeight="false" outlineLevel="0" collapsed="false">
      <c r="L61" s="3" t="n">
        <f aca="false">H21</f>
        <v>6.61217543440322</v>
      </c>
      <c r="M61" s="3" t="n">
        <f aca="false">LN(LN(1/(1-I21/($I$21+1))))</f>
        <v>1.41363562492819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23" activeCellId="0" sqref="G23"/>
    </sheetView>
  </sheetViews>
  <sheetFormatPr defaultColWidth="10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2015-10-08T12:13:24Z</dcterms:created>
  <dc:creator>Deillon Léa</dc:creator>
  <dc:description/>
  <dc:language>en-US</dc:language>
  <cp:lastModifiedBy/>
  <cp:lastPrinted>2015-10-09T11:35:03Z</cp:lastPrinted>
  <dcterms:modified xsi:type="dcterms:W3CDTF">2025-04-11T10:05:36Z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